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USER001\OneDrive - בטר באי\מסמכים\office\לקוחות\מועצה אזורית מטה בינימין\פרויקט\פרויקטי רכש\מכרז ליסינג רכבים\מסמכים סופיים לפרסום\"/>
    </mc:Choice>
  </mc:AlternateContent>
  <bookViews>
    <workbookView xWindow="-120" yWindow="-120" windowWidth="15600" windowHeight="11160"/>
  </bookViews>
  <sheets>
    <sheet name="ליסינג" sheetId="3" r:id="rId1"/>
  </sheets>
  <definedNames>
    <definedName name="_xlnm._FilterDatabase" localSheetId="0" hidden="1">ליסינג!$B$5:$G$60</definedName>
    <definedName name="_xlnm.Print_Area" localSheetId="0">ליסינג!$A$1:$I$59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H33" i="3"/>
  <c r="F58" i="3" l="1"/>
  <c r="H9" i="3" l="1"/>
  <c r="H18" i="3"/>
  <c r="H52" i="3"/>
  <c r="H20" i="3"/>
  <c r="H19" i="3"/>
  <c r="H36" i="3"/>
  <c r="H37" i="3"/>
  <c r="H13" i="3"/>
  <c r="H54" i="3"/>
  <c r="H6" i="3"/>
  <c r="H7" i="3"/>
  <c r="H8" i="3"/>
  <c r="H30" i="3"/>
  <c r="H17" i="3"/>
  <c r="H47" i="3" l="1"/>
  <c r="H34" i="3"/>
  <c r="H27" i="3" l="1"/>
  <c r="H10" i="3" l="1"/>
  <c r="H11" i="3" s="1"/>
  <c r="I11" i="3" s="1"/>
  <c r="H15" i="3"/>
  <c r="H29" i="3" l="1"/>
  <c r="H31" i="3"/>
  <c r="H32" i="3" l="1"/>
  <c r="H51" i="3"/>
  <c r="H28" i="3" l="1"/>
  <c r="H42" i="3"/>
  <c r="H41" i="3"/>
  <c r="H21" i="3"/>
  <c r="H16" i="3"/>
  <c r="H53" i="3"/>
  <c r="H55" i="3" l="1"/>
  <c r="H50" i="3" l="1"/>
  <c r="H48" i="3" l="1"/>
  <c r="H12" i="3" l="1"/>
  <c r="H56" i="3" l="1"/>
  <c r="H57" i="3" s="1"/>
  <c r="I57" i="3" s="1"/>
  <c r="H43" i="3"/>
  <c r="H44" i="3"/>
  <c r="H46" i="3"/>
  <c r="H35" i="3"/>
  <c r="H38" i="3"/>
  <c r="H14" i="3"/>
  <c r="H22" i="3"/>
  <c r="H23" i="3"/>
  <c r="H24" i="3"/>
  <c r="H25" i="3" l="1"/>
  <c r="I25" i="3" s="1"/>
  <c r="H26" i="3"/>
  <c r="H39" i="3" s="1"/>
  <c r="I39" i="3" s="1"/>
  <c r="H40" i="3" l="1"/>
  <c r="H49" i="3" s="1"/>
  <c r="I49" i="3" s="1"/>
  <c r="I59" i="3" s="1"/>
</calcChain>
</file>

<file path=xl/sharedStrings.xml><?xml version="1.0" encoding="utf-8"?>
<sst xmlns="http://schemas.openxmlformats.org/spreadsheetml/2006/main" count="160" uniqueCount="93">
  <si>
    <t>קטגוריה</t>
  </si>
  <si>
    <t>יצרן</t>
  </si>
  <si>
    <t>דגם</t>
  </si>
  <si>
    <t>טויוטה</t>
  </si>
  <si>
    <t>סקודה</t>
  </si>
  <si>
    <t>יונדאי</t>
  </si>
  <si>
    <t>מאזדה</t>
  </si>
  <si>
    <t>קיה</t>
  </si>
  <si>
    <t>מיצובישי</t>
  </si>
  <si>
    <t>אאוטלנדר -  2.5 Executive 2X4</t>
  </si>
  <si>
    <t>7 מקומות</t>
  </si>
  <si>
    <t>ג'יפונים</t>
  </si>
  <si>
    <t>ג'יפים</t>
  </si>
  <si>
    <t xml:space="preserve">CX-5 COMFORT </t>
  </si>
  <si>
    <t>משקל הקטגוריה באחוזים</t>
  </si>
  <si>
    <t>האחוז הממוצע לקטגוריית רכבים משפחתיים</t>
  </si>
  <si>
    <t>האחוז הממוצע לקטגוריית רכבים 7 מקומות</t>
  </si>
  <si>
    <t>האחוז הממוצע לקטגוריית רכבים ג'יפים</t>
  </si>
  <si>
    <t>האחוז הממוצע לקטגוריית רכבים ג'יפונים</t>
  </si>
  <si>
    <t>אחוז משוקלל</t>
  </si>
  <si>
    <t>הצעה משוקללת של  הספק</t>
  </si>
  <si>
    <t>BYD</t>
  </si>
  <si>
    <t>BYD ATTO 3 COMFORT</t>
  </si>
  <si>
    <t>ג'ילי</t>
  </si>
  <si>
    <t>BYD ATTO 3 DESIGN</t>
  </si>
  <si>
    <t>צ'רי</t>
  </si>
  <si>
    <t>קורולה קרוס, 1.8 ל' היברידי, Active</t>
  </si>
  <si>
    <t>מחיר מוצע  לחודש כולל מע"מ</t>
  </si>
  <si>
    <t>מחיר מחירון יבואן כולל מע"מ</t>
  </si>
  <si>
    <t>נא למלא מחירים בתאים התכולים</t>
  </si>
  <si>
    <t>משפחתי</t>
  </si>
  <si>
    <t>אחוז דמי השכירות ממחירון היבואן כולל מע"מ</t>
  </si>
  <si>
    <t>ניסאן</t>
  </si>
  <si>
    <t xml:space="preserve">ניסאן </t>
  </si>
  <si>
    <t> X-TRAIL ACENTA TOP  1497 גג</t>
  </si>
  <si>
    <t xml:space="preserve">טויוטה </t>
  </si>
  <si>
    <t>יאריס 1.5 ל' (מ. פנים), היברידי, אוט', Eco</t>
  </si>
  <si>
    <t>TIGGO 4 Pro Noble</t>
  </si>
  <si>
    <t>אוקטביה Selection TSI 1.5</t>
  </si>
  <si>
    <t>אלנטרה -  היברידי Prime</t>
  </si>
  <si>
    <t>נירו HEV, אוט', 1.6 ל' היברידי, LX</t>
  </si>
  <si>
    <t>ג'אקו</t>
  </si>
  <si>
    <t>מקסוס</t>
  </si>
  <si>
    <t>EX5 .PRO פנאי-שטח חשמל אוטומטי 0</t>
  </si>
  <si>
    <t>לא למילוי</t>
  </si>
  <si>
    <t>נספח א'2 - טופס הצעת מחיר  - מועצה אזורית מטה בינימין</t>
  </si>
  <si>
    <t>הוראות לספק</t>
  </si>
  <si>
    <t>48 חודש</t>
  </si>
  <si>
    <t>MG</t>
  </si>
  <si>
    <t>סיטרואן</t>
  </si>
  <si>
    <t>סובארו</t>
  </si>
  <si>
    <t>טיגו 7 פלאג אין היבריד COMFORT</t>
  </si>
  <si>
    <t>טיגו 7 פלאג אין היבריד LUXURY</t>
  </si>
  <si>
    <t>TIGGO 8 PRO PHEV NOBLE</t>
  </si>
  <si>
    <t>ג'אקו 7 פלאג אין היבריד פרימיום</t>
  </si>
  <si>
    <t>ג'אקו 7 Executive</t>
  </si>
  <si>
    <t>LUXURY CROSSTREK</t>
  </si>
  <si>
    <t>מסחרי</t>
  </si>
  <si>
    <t>4*4</t>
  </si>
  <si>
    <t>האחוז הממוצע לקטגוריית רכבים מסחריים ו- 4*4</t>
  </si>
  <si>
    <t>FX SENSE TT</t>
  </si>
  <si>
    <t>סיטי 1.5 טורבו-דיזל קצר 5 מקומות</t>
  </si>
  <si>
    <t>ברלינגו SHINE PACK סולר</t>
  </si>
  <si>
    <t>רנו</t>
  </si>
  <si>
    <t>קנגו 1.5 טורבו-דיזל Evolution</t>
  </si>
  <si>
    <t>TIGGO 8 PRO PHEV COMFORT</t>
  </si>
  <si>
    <t>דאצ'ה</t>
  </si>
  <si>
    <t>ג'וגר 1.6 היברידי אוטומטי EXPRESSTION</t>
  </si>
  <si>
    <t xml:space="preserve">דאסטר 1.6L היברידי 4X2 אוטומטי JOURNEY	  
</t>
  </si>
  <si>
    <t>דאסטר 1.6L היברידי 4X2 אוטומטי EXTREME</t>
  </si>
  <si>
    <t>MG4 Luxury OneTone 435km </t>
  </si>
  <si>
    <t>MG4 X Range 520km </t>
  </si>
  <si>
    <t>אופל</t>
  </si>
  <si>
    <t>רקסטון</t>
  </si>
  <si>
    <t>טורבו דיזל 4X4 אוט' 7 מושבים EX</t>
  </si>
  <si>
    <t xml:space="preserve">BYD ATTO 2 EV COMFORT </t>
  </si>
  <si>
    <t xml:space="preserve"> MG 3 HYBRID+ LUXURY</t>
  </si>
  <si>
    <t>JAECOO 5 HEV LUXURY</t>
  </si>
  <si>
    <t>ג'אקו 7 פלאג אין היבריד אלגנס</t>
  </si>
  <si>
    <t>JAECOO 5 BEV Luxury</t>
  </si>
  <si>
    <t xml:space="preserve">JUKE ACENTA TECH HYBRID </t>
  </si>
  <si>
    <r>
      <t xml:space="preserve">  אריזו פלאג אין היבריד 1.5 </t>
    </r>
    <r>
      <rPr>
        <sz val="10"/>
        <color rgb="FFFF0000"/>
        <rFont val="Arial"/>
        <family val="2"/>
        <scheme val="minor"/>
      </rPr>
      <t>קומפורט</t>
    </r>
  </si>
  <si>
    <r>
      <t xml:space="preserve">MG ZS HYBRID+ </t>
    </r>
    <r>
      <rPr>
        <sz val="10"/>
        <color rgb="FFFF0000"/>
        <rFont val="Arial"/>
        <family val="2"/>
        <scheme val="minor"/>
      </rPr>
      <t>Luxury</t>
    </r>
  </si>
  <si>
    <r>
      <t xml:space="preserve"> MG S5 64kWh </t>
    </r>
    <r>
      <rPr>
        <sz val="10"/>
        <color rgb="FFFF0000"/>
        <rFont val="Arial"/>
        <family val="2"/>
        <scheme val="minor"/>
      </rPr>
      <t>Luxury</t>
    </r>
  </si>
  <si>
    <r>
      <t xml:space="preserve"> BYD SEAL 05 DMI PHEV </t>
    </r>
    <r>
      <rPr>
        <sz val="10"/>
        <color rgb="FFFF0000"/>
        <rFont val="Arial"/>
        <family val="2"/>
        <scheme val="minor"/>
      </rPr>
      <t>COMFORT</t>
    </r>
  </si>
  <si>
    <r>
      <t xml:space="preserve">קונה היבריד </t>
    </r>
    <r>
      <rPr>
        <u/>
        <sz val="10"/>
        <color rgb="FFFF0000"/>
        <rFont val="Arial"/>
        <family val="2"/>
        <scheme val="minor"/>
      </rPr>
      <t>פרימיום</t>
    </r>
  </si>
  <si>
    <r>
      <t xml:space="preserve">יאריס קרוס </t>
    </r>
    <r>
      <rPr>
        <sz val="10"/>
        <color rgb="FFFF0000"/>
        <rFont val="Calibri"/>
        <family val="2"/>
      </rPr>
      <t xml:space="preserve">אקו </t>
    </r>
    <r>
      <rPr>
        <sz val="10"/>
        <rFont val="Calibri"/>
        <family val="2"/>
        <charset val="177"/>
      </rPr>
      <t>היבריד</t>
    </r>
  </si>
  <si>
    <r>
      <t xml:space="preserve"> SELTOS </t>
    </r>
    <r>
      <rPr>
        <sz val="10"/>
        <color rgb="FFFF0000"/>
        <rFont val="Calibri"/>
        <family val="2"/>
      </rPr>
      <t>LX PLUS</t>
    </r>
    <r>
      <rPr>
        <sz val="10"/>
        <rFont val="Calibri"/>
        <family val="2"/>
      </rPr>
      <t xml:space="preserve">  </t>
    </r>
  </si>
  <si>
    <r>
      <t xml:space="preserve">ספורטאז' היברידי 1.6  </t>
    </r>
    <r>
      <rPr>
        <sz val="10"/>
        <color rgb="FFFF0000"/>
        <rFont val="Calibri"/>
        <family val="2"/>
      </rPr>
      <t>EX</t>
    </r>
  </si>
  <si>
    <r>
      <t xml:space="preserve">  MIFA 7 </t>
    </r>
    <r>
      <rPr>
        <sz val="10"/>
        <color rgb="FFFF0000"/>
        <rFont val="Calibri"/>
        <family val="2"/>
      </rPr>
      <t>Luxury</t>
    </r>
  </si>
  <si>
    <r>
      <t xml:space="preserve">קורולה היבריד </t>
    </r>
    <r>
      <rPr>
        <sz val="10"/>
        <color rgb="FFFF0000"/>
        <rFont val="Arial"/>
        <family val="2"/>
        <scheme val="minor"/>
      </rPr>
      <t>לימיטד</t>
    </r>
  </si>
  <si>
    <r>
      <t xml:space="preserve"> NEW FRONTERA </t>
    </r>
    <r>
      <rPr>
        <sz val="10"/>
        <color rgb="FFFF0000"/>
        <rFont val="Arial"/>
        <family val="2"/>
        <scheme val="minor"/>
      </rPr>
      <t>GS</t>
    </r>
  </si>
  <si>
    <r>
      <t xml:space="preserve">1.6 VENUE </t>
    </r>
    <r>
      <rPr>
        <sz val="10"/>
        <color rgb="FFFF0000"/>
        <rFont val="Arial"/>
        <family val="2"/>
      </rPr>
      <t>PRIME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</si>
</sst>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&quot;₪&quot;\ * #,##0_ ;_ &quot;₪&quot;\ * \-#,##0_ ;_ &quot;₪&quot;\ * &quot;-&quot;??_ ;_ @_ "/>
    <numFmt numFmtId="165" formatCode="0.0%"/>
    <numFmt numFmtId="166" formatCode="_ [$₪-40D]\ * #,##0_ ;_ [$₪-40D]\ * \-#,##0_ ;_ [$₪-40D]\ * &quot;-&quot;??_ ;_ @_ "/>
  </numFmts>
  <fonts count="4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FF0000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0"/>
      <name val="Arial"/>
      <family val="2"/>
      <charset val="177"/>
      <scheme val="minor"/>
    </font>
    <font>
      <sz val="10"/>
      <color rgb="FF000000"/>
      <name val="Arial"/>
      <family val="2"/>
      <charset val="177"/>
    </font>
    <font>
      <u/>
      <sz val="10"/>
      <color theme="10"/>
      <name val="Arial"/>
      <family val="2"/>
      <scheme val="minor"/>
    </font>
    <font>
      <b/>
      <sz val="12"/>
      <color theme="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sz val="10"/>
      <color rgb="FF000000"/>
      <name val="Arial"/>
      <family val="2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sz val="10"/>
      <color rgb="FF000000"/>
      <name val="David"/>
      <family val="2"/>
    </font>
    <font>
      <b/>
      <u/>
      <sz val="16"/>
      <color theme="1"/>
      <name val="Arial"/>
      <family val="2"/>
      <scheme val="minor"/>
    </font>
    <font>
      <sz val="10"/>
      <name val="Arial"/>
      <family val="2"/>
      <charset val="177"/>
    </font>
    <font>
      <u/>
      <sz val="11"/>
      <color theme="1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sz val="9"/>
      <color theme="1"/>
      <name val="Arial"/>
      <family val="2"/>
      <charset val="177"/>
      <scheme val="minor"/>
    </font>
    <font>
      <b/>
      <u/>
      <sz val="12"/>
      <color rgb="FFFF0000"/>
      <name val="David"/>
      <family val="2"/>
    </font>
    <font>
      <sz val="10"/>
      <color rgb="FF000000"/>
      <name val="Arial"/>
      <family val="2"/>
      <scheme val="minor"/>
    </font>
    <font>
      <sz val="10"/>
      <name val="Calibri"/>
      <family val="2"/>
    </font>
    <font>
      <sz val="10"/>
      <name val="Calibri"/>
      <family val="2"/>
      <charset val="177"/>
    </font>
    <font>
      <sz val="8"/>
      <name val="Arial"/>
      <family val="2"/>
      <charset val="177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  <scheme val="minor"/>
    </font>
    <font>
      <b/>
      <u/>
      <sz val="16"/>
      <name val="Arial"/>
      <family val="2"/>
      <scheme val="minor"/>
    </font>
    <font>
      <b/>
      <u/>
      <sz val="12"/>
      <name val="David"/>
      <family val="2"/>
    </font>
    <font>
      <sz val="10"/>
      <color rgb="FFFF0000"/>
      <name val="David"/>
      <family val="2"/>
    </font>
    <font>
      <sz val="11"/>
      <color rgb="FFFF000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name val="Arial"/>
      <family val="2"/>
      <charset val="177"/>
      <scheme val="minor"/>
    </font>
    <font>
      <b/>
      <sz val="12"/>
      <name val="Arial"/>
      <family val="2"/>
      <scheme val="minor"/>
    </font>
    <font>
      <u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rgb="FFFF0000"/>
      <name val="Calibri"/>
      <family val="2"/>
    </font>
    <font>
      <sz val="10"/>
      <color rgb="FFFF0000"/>
      <name val="Arial"/>
      <family val="2"/>
      <charset val="177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5" fillId="0" borderId="0">
      <alignment horizontal="right"/>
    </xf>
    <xf numFmtId="44" fontId="1" fillId="0" borderId="0" applyFont="0" applyFill="0" applyBorder="0" applyAlignment="0" applyProtection="0"/>
    <xf numFmtId="0" fontId="9" fillId="0" borderId="0">
      <alignment horizontal="right"/>
    </xf>
    <xf numFmtId="44" fontId="9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9" fillId="0" borderId="0">
      <alignment horizontal="right"/>
    </xf>
    <xf numFmtId="0" fontId="5" fillId="0" borderId="0">
      <alignment horizontal="right"/>
    </xf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4">
    <xf numFmtId="0" fontId="0" fillId="0" borderId="0" xfId="0"/>
    <xf numFmtId="164" fontId="9" fillId="2" borderId="4" xfId="1" applyNumberFormat="1" applyFont="1" applyFill="1" applyBorder="1" applyAlignment="1" applyProtection="1">
      <alignment vertical="center"/>
    </xf>
    <xf numFmtId="0" fontId="0" fillId="0" borderId="0" xfId="0" applyProtection="1">
      <protection locked="0"/>
    </xf>
    <xf numFmtId="164" fontId="18" fillId="0" borderId="0" xfId="1" applyNumberFormat="1" applyFont="1" applyProtection="1">
      <protection locked="0"/>
    </xf>
    <xf numFmtId="0" fontId="18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2" fillId="5" borderId="1" xfId="3" applyFont="1" applyFill="1" applyBorder="1" applyAlignment="1" applyProtection="1">
      <alignment horizontal="center" vertical="center" wrapText="1"/>
      <protection locked="0"/>
    </xf>
    <xf numFmtId="0" fontId="2" fillId="5" borderId="2" xfId="3" applyFont="1" applyFill="1" applyBorder="1" applyAlignment="1" applyProtection="1">
      <alignment horizontal="center" vertical="center" wrapText="1"/>
      <protection locked="0"/>
    </xf>
    <xf numFmtId="0" fontId="17" fillId="6" borderId="2" xfId="3" applyFont="1" applyFill="1" applyBorder="1" applyAlignment="1" applyProtection="1">
      <alignment horizontal="center" vertical="center" wrapText="1"/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2" borderId="0" xfId="4" applyFill="1" applyProtection="1">
      <protection locked="0"/>
    </xf>
    <xf numFmtId="0" fontId="7" fillId="2" borderId="0" xfId="7" applyFont="1" applyFill="1" applyAlignment="1" applyProtection="1">
      <alignment horizontal="center" vertical="center"/>
      <protection locked="0"/>
    </xf>
    <xf numFmtId="0" fontId="7" fillId="4" borderId="0" xfId="7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4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7" fillId="2" borderId="0" xfId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64" fontId="18" fillId="2" borderId="0" xfId="1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164" fontId="7" fillId="2" borderId="0" xfId="1" applyNumberFormat="1" applyFont="1" applyFill="1" applyBorder="1" applyAlignment="1" applyProtection="1">
      <alignment horizontal="center" vertical="center" readingOrder="2"/>
      <protection locked="0"/>
    </xf>
    <xf numFmtId="0" fontId="9" fillId="2" borderId="5" xfId="3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164" fontId="14" fillId="2" borderId="4" xfId="1" applyNumberFormat="1" applyFont="1" applyFill="1" applyBorder="1" applyAlignment="1" applyProtection="1">
      <alignment horizontal="center" vertical="center"/>
    </xf>
    <xf numFmtId="0" fontId="16" fillId="2" borderId="4" xfId="4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readingOrder="2"/>
    </xf>
    <xf numFmtId="0" fontId="15" fillId="0" borderId="4" xfId="0" applyFont="1" applyBorder="1" applyAlignment="1">
      <alignment horizontal="center" vertical="center" readingOrder="1"/>
    </xf>
    <xf numFmtId="165" fontId="18" fillId="2" borderId="4" xfId="2" applyNumberFormat="1" applyFont="1" applyFill="1" applyBorder="1" applyAlignment="1" applyProtection="1">
      <alignment horizontal="center" vertical="center"/>
    </xf>
    <xf numFmtId="10" fontId="18" fillId="2" borderId="11" xfId="2" applyNumberFormat="1" applyFont="1" applyFill="1" applyBorder="1" applyAlignment="1" applyProtection="1">
      <alignment horizontal="center" vertical="center"/>
    </xf>
    <xf numFmtId="10" fontId="11" fillId="3" borderId="10" xfId="0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 applyProtection="1">
      <alignment horizontal="center" vertical="center"/>
    </xf>
    <xf numFmtId="0" fontId="19" fillId="0" borderId="4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readingOrder="1"/>
    </xf>
    <xf numFmtId="0" fontId="0" fillId="2" borderId="0" xfId="0" applyFill="1"/>
    <xf numFmtId="0" fontId="20" fillId="0" borderId="0" xfId="0" applyFont="1" applyAlignment="1">
      <alignment vertical="center" readingOrder="2"/>
    </xf>
    <xf numFmtId="0" fontId="21" fillId="0" borderId="0" xfId="0" applyFont="1" applyAlignment="1">
      <alignment horizontal="center" vertical="center" readingOrder="2"/>
    </xf>
    <xf numFmtId="0" fontId="22" fillId="0" borderId="0" xfId="0" applyFont="1" applyAlignment="1">
      <alignment horizontal="right" vertical="center" readingOrder="2"/>
    </xf>
    <xf numFmtId="3" fontId="22" fillId="0" borderId="0" xfId="0" applyNumberFormat="1" applyFont="1" applyAlignment="1">
      <alignment horizontal="right" vertical="center" readingOrder="2"/>
    </xf>
    <xf numFmtId="0" fontId="22" fillId="2" borderId="0" xfId="0" applyFont="1" applyFill="1" applyAlignment="1">
      <alignment horizontal="right" vertical="center" readingOrder="2"/>
    </xf>
    <xf numFmtId="165" fontId="18" fillId="3" borderId="4" xfId="2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right" vertical="center" readingOrder="2"/>
    </xf>
    <xf numFmtId="164" fontId="9" fillId="2" borderId="3" xfId="1" applyNumberFormat="1" applyFont="1" applyFill="1" applyBorder="1" applyAlignment="1" applyProtection="1">
      <alignment vertical="center"/>
    </xf>
    <xf numFmtId="0" fontId="25" fillId="0" borderId="0" xfId="0" applyFont="1" applyAlignment="1" applyProtection="1">
      <alignment horizontal="right" readingOrder="2"/>
      <protection locked="0"/>
    </xf>
    <xf numFmtId="164" fontId="19" fillId="0" borderId="4" xfId="1" applyNumberFormat="1" applyFont="1" applyBorder="1" applyAlignment="1">
      <alignment horizontal="center" vertical="center" wrapText="1" readingOrder="1"/>
    </xf>
    <xf numFmtId="0" fontId="27" fillId="0" borderId="0" xfId="0" applyFont="1" applyAlignment="1" applyProtection="1">
      <alignment wrapText="1" readingOrder="2"/>
      <protection locked="0"/>
    </xf>
    <xf numFmtId="9" fontId="26" fillId="2" borderId="0" xfId="2" applyFont="1" applyFill="1" applyAlignment="1" applyProtection="1">
      <protection locked="0"/>
    </xf>
    <xf numFmtId="166" fontId="9" fillId="0" borderId="4" xfId="1" applyNumberFormat="1" applyFont="1" applyBorder="1" applyAlignment="1">
      <alignment horizontal="center" vertical="center" readingOrder="2"/>
    </xf>
    <xf numFmtId="0" fontId="29" fillId="0" borderId="4" xfId="0" applyFont="1" applyBorder="1" applyAlignment="1">
      <alignment horizontal="center" vertical="center" readingOrder="1"/>
    </xf>
    <xf numFmtId="0" fontId="29" fillId="0" borderId="4" xfId="0" applyFont="1" applyBorder="1" applyAlignment="1">
      <alignment horizontal="center" vertical="center" readingOrder="2"/>
    </xf>
    <xf numFmtId="0" fontId="30" fillId="0" borderId="4" xfId="0" applyFont="1" applyBorder="1" applyAlignment="1">
      <alignment horizontal="center" vertical="center" readingOrder="2"/>
    </xf>
    <xf numFmtId="0" fontId="31" fillId="2" borderId="4" xfId="0" applyFont="1" applyFill="1" applyBorder="1" applyAlignment="1">
      <alignment horizontal="center" vertical="center" readingOrder="2"/>
    </xf>
    <xf numFmtId="166" fontId="24" fillId="2" borderId="4" xfId="1" applyNumberFormat="1" applyFont="1" applyFill="1" applyBorder="1" applyAlignment="1">
      <alignment horizontal="center" vertical="center" readingOrder="2"/>
    </xf>
    <xf numFmtId="166" fontId="5" fillId="0" borderId="4" xfId="1" applyNumberFormat="1" applyFont="1" applyBorder="1" applyAlignment="1">
      <alignment horizontal="center" vertical="center" readingOrder="2"/>
    </xf>
    <xf numFmtId="164" fontId="9" fillId="2" borderId="4" xfId="1" applyNumberFormat="1" applyFont="1" applyFill="1" applyBorder="1" applyAlignment="1" applyProtection="1">
      <alignment horizontal="center" vertical="center" readingOrder="1"/>
    </xf>
    <xf numFmtId="164" fontId="9" fillId="0" borderId="4" xfId="1" applyNumberFormat="1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readingOrder="2"/>
    </xf>
    <xf numFmtId="164" fontId="9" fillId="2" borderId="4" xfId="1" applyNumberFormat="1" applyFont="1" applyFill="1" applyBorder="1" applyAlignment="1" applyProtection="1">
      <alignment horizontal="center" vertical="center"/>
    </xf>
    <xf numFmtId="0" fontId="30" fillId="2" borderId="4" xfId="0" applyFont="1" applyFill="1" applyBorder="1" applyAlignment="1">
      <alignment horizontal="center" vertical="center" readingOrder="2"/>
    </xf>
    <xf numFmtId="166" fontId="5" fillId="2" borderId="4" xfId="1" applyNumberFormat="1" applyFont="1" applyFill="1" applyBorder="1" applyAlignment="1">
      <alignment horizontal="center" vertical="center" readingOrder="2"/>
    </xf>
    <xf numFmtId="0" fontId="5" fillId="2" borderId="4" xfId="0" applyFont="1" applyFill="1" applyBorder="1" applyAlignment="1">
      <alignment horizontal="center" vertical="center" readingOrder="2"/>
    </xf>
    <xf numFmtId="0" fontId="15" fillId="2" borderId="4" xfId="0" applyFont="1" applyFill="1" applyBorder="1" applyAlignment="1">
      <alignment horizontal="center" vertical="center" readingOrder="1"/>
    </xf>
    <xf numFmtId="0" fontId="28" fillId="0" borderId="0" xfId="0" applyFont="1" applyAlignment="1">
      <alignment vertical="center" readingOrder="2"/>
    </xf>
    <xf numFmtId="0" fontId="9" fillId="2" borderId="13" xfId="3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65" fontId="18" fillId="2" borderId="3" xfId="2" applyNumberFormat="1" applyFont="1" applyFill="1" applyBorder="1" applyAlignment="1" applyProtection="1">
      <alignment horizontal="center" vertical="center"/>
    </xf>
    <xf numFmtId="10" fontId="18" fillId="2" borderId="14" xfId="2" applyNumberFormat="1" applyFont="1" applyFill="1" applyBorder="1" applyAlignment="1" applyProtection="1">
      <alignment horizontal="center" vertical="center"/>
    </xf>
    <xf numFmtId="0" fontId="2" fillId="7" borderId="1" xfId="3" applyFont="1" applyFill="1" applyBorder="1" applyAlignment="1" applyProtection="1">
      <alignment horizontal="center" vertical="center" wrapText="1"/>
      <protection locked="0"/>
    </xf>
    <xf numFmtId="0" fontId="2" fillId="7" borderId="2" xfId="3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right" vertical="center" readingOrder="2"/>
    </xf>
    <xf numFmtId="0" fontId="36" fillId="0" borderId="0" xfId="0" applyFont="1" applyAlignment="1">
      <alignment horizontal="center" vertical="center" readingOrder="2"/>
    </xf>
    <xf numFmtId="0" fontId="14" fillId="2" borderId="0" xfId="0" applyFont="1" applyFill="1" applyAlignment="1" applyProtection="1">
      <alignment vertical="center" wrapText="1" readingOrder="2"/>
      <protection locked="0"/>
    </xf>
    <xf numFmtId="0" fontId="17" fillId="5" borderId="12" xfId="3" applyFont="1" applyFill="1" applyBorder="1" applyAlignment="1" applyProtection="1">
      <alignment horizontal="center" vertical="center" wrapText="1"/>
      <protection locked="0"/>
    </xf>
    <xf numFmtId="0" fontId="33" fillId="3" borderId="17" xfId="0" applyFont="1" applyFill="1" applyBorder="1" applyAlignment="1">
      <alignment horizontal="center" vertical="center" readingOrder="2"/>
    </xf>
    <xf numFmtId="0" fontId="37" fillId="2" borderId="0" xfId="0" applyFont="1" applyFill="1" applyAlignment="1">
      <alignment horizontal="right" vertical="center" readingOrder="2"/>
    </xf>
    <xf numFmtId="10" fontId="18" fillId="3" borderId="11" xfId="2" applyNumberFormat="1" applyFont="1" applyFill="1" applyBorder="1" applyAlignment="1" applyProtection="1">
      <alignment horizontal="center" vertical="center"/>
    </xf>
    <xf numFmtId="165" fontId="18" fillId="3" borderId="6" xfId="2" applyNumberFormat="1" applyFont="1" applyFill="1" applyBorder="1" applyAlignment="1" applyProtection="1">
      <alignment horizontal="center" vertical="center"/>
    </xf>
    <xf numFmtId="10" fontId="18" fillId="3" borderId="16" xfId="2" applyNumberFormat="1" applyFont="1" applyFill="1" applyBorder="1" applyAlignment="1" applyProtection="1">
      <alignment horizontal="center" vertical="center"/>
    </xf>
    <xf numFmtId="0" fontId="38" fillId="3" borderId="9" xfId="0" applyFont="1" applyFill="1" applyBorder="1" applyAlignment="1">
      <alignment horizontal="center" vertical="center" wrapText="1"/>
    </xf>
    <xf numFmtId="164" fontId="13" fillId="8" borderId="3" xfId="1" applyNumberFormat="1" applyFont="1" applyFill="1" applyBorder="1" applyAlignment="1" applyProtection="1">
      <alignment horizontal="center" vertical="center"/>
      <protection locked="0"/>
    </xf>
    <xf numFmtId="164" fontId="13" fillId="8" borderId="4" xfId="1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center"/>
    </xf>
    <xf numFmtId="0" fontId="39" fillId="2" borderId="0" xfId="0" applyFont="1" applyFill="1" applyAlignment="1" applyProtection="1">
      <alignment vertical="center" wrapText="1" readingOrder="2"/>
      <protection locked="0"/>
    </xf>
    <xf numFmtId="9" fontId="40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readingOrder="2"/>
    </xf>
    <xf numFmtId="9" fontId="42" fillId="2" borderId="4" xfId="2" applyFont="1" applyFill="1" applyBorder="1" applyAlignment="1" applyProtection="1">
      <alignment horizontal="center" vertical="center"/>
    </xf>
    <xf numFmtId="0" fontId="34" fillId="4" borderId="7" xfId="0" applyFont="1" applyFill="1" applyBorder="1" applyAlignment="1" applyProtection="1">
      <alignment horizontal="center" vertical="center" wrapText="1"/>
      <protection locked="0"/>
    </xf>
    <xf numFmtId="0" fontId="34" fillId="4" borderId="8" xfId="0" applyFont="1" applyFill="1" applyBorder="1" applyAlignment="1" applyProtection="1">
      <alignment horizontal="center" vertical="center" wrapText="1"/>
      <protection locked="0"/>
    </xf>
    <xf numFmtId="9" fontId="41" fillId="2" borderId="2" xfId="2" applyFont="1" applyFill="1" applyBorder="1" applyAlignment="1" applyProtection="1">
      <alignment horizontal="center" vertical="center" wrapText="1"/>
    </xf>
    <xf numFmtId="9" fontId="41" fillId="2" borderId="12" xfId="2" applyFont="1" applyFill="1" applyBorder="1" applyAlignment="1" applyProtection="1">
      <alignment horizontal="center" vertical="center" wrapText="1"/>
    </xf>
    <xf numFmtId="9" fontId="41" fillId="2" borderId="19" xfId="2" applyFont="1" applyFill="1" applyBorder="1" applyAlignment="1" applyProtection="1">
      <alignment horizontal="center" vertical="center" wrapText="1"/>
    </xf>
    <xf numFmtId="0" fontId="7" fillId="3" borderId="15" xfId="7" applyFont="1" applyFill="1" applyBorder="1" applyAlignment="1">
      <alignment horizontal="center" vertical="center"/>
    </xf>
    <xf numFmtId="0" fontId="7" fillId="3" borderId="6" xfId="7" applyFont="1" applyFill="1" applyBorder="1" applyAlignment="1">
      <alignment horizontal="center" vertical="center"/>
    </xf>
    <xf numFmtId="0" fontId="7" fillId="3" borderId="20" xfId="7" applyFont="1" applyFill="1" applyBorder="1" applyAlignment="1">
      <alignment horizontal="center" vertical="center"/>
    </xf>
    <xf numFmtId="0" fontId="7" fillId="3" borderId="21" xfId="7" applyFont="1" applyFill="1" applyBorder="1" applyAlignment="1">
      <alignment horizontal="center" vertical="center"/>
    </xf>
    <xf numFmtId="0" fontId="7" fillId="3" borderId="22" xfId="7" applyFont="1" applyFill="1" applyBorder="1" applyAlignment="1">
      <alignment horizontal="center" vertical="center"/>
    </xf>
    <xf numFmtId="0" fontId="7" fillId="3" borderId="5" xfId="7" applyFont="1" applyFill="1" applyBorder="1" applyAlignment="1">
      <alignment horizontal="center" vertical="center"/>
    </xf>
    <xf numFmtId="0" fontId="7" fillId="3" borderId="4" xfId="7" applyFont="1" applyFill="1" applyBorder="1" applyAlignment="1">
      <alignment horizontal="center" vertical="center"/>
    </xf>
    <xf numFmtId="9" fontId="42" fillId="2" borderId="18" xfId="2" applyFont="1" applyFill="1" applyBorder="1" applyAlignment="1" applyProtection="1">
      <alignment horizontal="center" vertical="center" wrapText="1"/>
    </xf>
    <xf numFmtId="9" fontId="42" fillId="2" borderId="12" xfId="2" applyFont="1" applyFill="1" applyBorder="1" applyAlignment="1" applyProtection="1">
      <alignment horizontal="center" vertical="center" wrapText="1"/>
    </xf>
    <xf numFmtId="9" fontId="42" fillId="2" borderId="19" xfId="2" applyFont="1" applyFill="1" applyBorder="1" applyAlignment="1" applyProtection="1">
      <alignment horizontal="center" vertical="center" wrapText="1"/>
    </xf>
    <xf numFmtId="9" fontId="42" fillId="2" borderId="18" xfId="2" applyFont="1" applyFill="1" applyBorder="1" applyAlignment="1" applyProtection="1">
      <alignment horizontal="center" vertical="center"/>
    </xf>
    <xf numFmtId="9" fontId="42" fillId="2" borderId="12" xfId="2" applyFont="1" applyFill="1" applyBorder="1" applyAlignment="1" applyProtection="1">
      <alignment horizontal="center" vertical="center"/>
    </xf>
    <xf numFmtId="9" fontId="42" fillId="2" borderId="19" xfId="2" applyFont="1" applyFill="1" applyBorder="1" applyAlignment="1" applyProtection="1">
      <alignment horizontal="center" vertical="center"/>
    </xf>
    <xf numFmtId="166" fontId="44" fillId="0" borderId="4" xfId="1" applyNumberFormat="1" applyFont="1" applyBorder="1" applyAlignment="1">
      <alignment horizontal="center" vertical="center" readingOrder="2"/>
    </xf>
    <xf numFmtId="166" fontId="46" fillId="2" borderId="4" xfId="1" applyNumberFormat="1" applyFont="1" applyFill="1" applyBorder="1" applyAlignment="1">
      <alignment horizontal="center" vertical="center" readingOrder="2"/>
    </xf>
    <xf numFmtId="166" fontId="47" fillId="0" borderId="4" xfId="1" applyNumberFormat="1" applyFont="1" applyBorder="1" applyAlignment="1">
      <alignment horizontal="center" vertical="center" readingOrder="2"/>
    </xf>
    <xf numFmtId="166" fontId="47" fillId="2" borderId="4" xfId="1" applyNumberFormat="1" applyFont="1" applyFill="1" applyBorder="1" applyAlignment="1">
      <alignment horizontal="center" vertical="center" readingOrder="2"/>
    </xf>
    <xf numFmtId="0" fontId="19" fillId="2" borderId="4" xfId="0" applyFont="1" applyFill="1" applyBorder="1" applyAlignment="1">
      <alignment horizontal="center" vertical="center" wrapText="1" readingOrder="1"/>
    </xf>
    <xf numFmtId="164" fontId="44" fillId="2" borderId="4" xfId="1" applyNumberFormat="1" applyFont="1" applyFill="1" applyBorder="1" applyAlignment="1">
      <alignment horizontal="center" vertical="center" wrapText="1" readingOrder="1"/>
    </xf>
  </cellXfs>
  <cellStyles count="19">
    <cellStyle name="Comma 2" xfId="18"/>
    <cellStyle name="Currency" xfId="1" builtinId="4"/>
    <cellStyle name="Currency 2" xfId="8"/>
    <cellStyle name="Currency 2 2" xfId="6"/>
    <cellStyle name="Currency 2 2 2" xfId="14"/>
    <cellStyle name="Currency 2 3" xfId="17"/>
    <cellStyle name="Currency 3" xfId="12"/>
    <cellStyle name="Normal" xfId="0" builtinId="0"/>
    <cellStyle name="Normal 2" xfId="5"/>
    <cellStyle name="Normal 2 2" xfId="16"/>
    <cellStyle name="Normal 2 3" xfId="15"/>
    <cellStyle name="Normal 3" xfId="3"/>
    <cellStyle name="Normal 3 2" xfId="13"/>
    <cellStyle name="Normal 4" xfId="7"/>
    <cellStyle name="Normal 5" xfId="11"/>
    <cellStyle name="Percent" xfId="2" builtinId="5"/>
    <cellStyle name="Percent 2" xfId="10"/>
    <cellStyle name="היפר-קישור" xfId="4" builtinId="8"/>
    <cellStyle name="היפר-קישור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tsubishi-israel.co.il/models/" TargetMode="External"/><Relationship Id="rId3" Type="http://schemas.openxmlformats.org/officeDocument/2006/relationships/hyperlink" Target="https://www.hyundaimotors.co.il/" TargetMode="External"/><Relationship Id="rId7" Type="http://schemas.openxmlformats.org/officeDocument/2006/relationships/hyperlink" Target="https://bydauto.co.il/" TargetMode="External"/><Relationship Id="rId2" Type="http://schemas.openxmlformats.org/officeDocument/2006/relationships/hyperlink" Target="https://www.auto.co.il/car/21203" TargetMode="External"/><Relationship Id="rId1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6" Type="http://schemas.openxmlformats.org/officeDocument/2006/relationships/hyperlink" Target="https://bydauto.co.il/" TargetMode="External"/><Relationship Id="rId5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skoda.co.il/models/" TargetMode="External"/><Relationship Id="rId9" Type="http://schemas.openxmlformats.org/officeDocument/2006/relationships/hyperlink" Target="https://www.auto.co.il/car/21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theme="5"/>
  </sheetPr>
  <dimension ref="A1:AC64"/>
  <sheetViews>
    <sheetView showGridLines="0" rightToLeft="1" tabSelected="1" zoomScale="91" zoomScaleNormal="91" workbookViewId="0">
      <pane ySplit="5" topLeftCell="A6" activePane="bottomLeft" state="frozen"/>
      <selection pane="bottomLeft" activeCell="F58" sqref="F58"/>
    </sheetView>
  </sheetViews>
  <sheetFormatPr defaultColWidth="8.75" defaultRowHeight="15" x14ac:dyDescent="0.2"/>
  <cols>
    <col min="1" max="1" width="3.875" style="2" customWidth="1"/>
    <col min="2" max="2" width="8.375" style="2" customWidth="1"/>
    <col min="3" max="3" width="7.375" style="2" customWidth="1"/>
    <col min="4" max="4" width="34.875" style="2" customWidth="1"/>
    <col min="5" max="5" width="12.375" style="2" customWidth="1"/>
    <col min="6" max="6" width="8.875" style="4" customWidth="1"/>
    <col min="7" max="7" width="11.25" style="3" customWidth="1"/>
    <col min="8" max="8" width="12.75" style="4" customWidth="1"/>
    <col min="9" max="9" width="9.25" style="4" customWidth="1"/>
    <col min="10" max="10" width="16.75" style="2" customWidth="1"/>
    <col min="11" max="11" width="9.625" style="2" customWidth="1"/>
    <col min="12" max="12" width="8.75" style="2"/>
    <col min="13" max="13" width="20.375" style="2" customWidth="1"/>
    <col min="14" max="14" width="26" style="2" customWidth="1"/>
    <col min="15" max="15" width="20.5" style="2" customWidth="1"/>
    <col min="16" max="16384" width="8.75" style="2"/>
  </cols>
  <sheetData>
    <row r="1" spans="1:29" ht="15.75" customHeight="1" x14ac:dyDescent="0.2">
      <c r="A1" s="39"/>
      <c r="B1" s="88"/>
      <c r="C1" s="88"/>
      <c r="D1" s="88"/>
      <c r="E1" s="88"/>
      <c r="F1" s="88"/>
      <c r="G1" s="88"/>
      <c r="H1" s="39"/>
      <c r="I1" s="39"/>
    </row>
    <row r="2" spans="1:29" ht="31.5" customHeight="1" thickBot="1" x14ac:dyDescent="0.25">
      <c r="A2" s="39"/>
      <c r="B2" s="73" t="s">
        <v>45</v>
      </c>
      <c r="C2" s="74"/>
      <c r="D2" s="74"/>
      <c r="E2" s="75"/>
      <c r="F2" s="86"/>
      <c r="G2" s="40"/>
      <c r="H2" s="39"/>
      <c r="I2" s="39"/>
    </row>
    <row r="3" spans="1:29" ht="18" customHeight="1" thickBot="1" x14ac:dyDescent="0.25">
      <c r="A3" s="66"/>
      <c r="B3" s="66"/>
      <c r="C3" s="66"/>
      <c r="D3" s="66"/>
      <c r="E3" s="66"/>
      <c r="F3" s="66"/>
      <c r="G3" s="77" t="s">
        <v>47</v>
      </c>
      <c r="H3" s="90" t="s">
        <v>44</v>
      </c>
      <c r="I3" s="91"/>
      <c r="K3" s="49"/>
      <c r="L3" s="50"/>
    </row>
    <row r="4" spans="1:29" ht="16.5" hidden="1" thickBot="1" x14ac:dyDescent="0.25">
      <c r="B4" s="6">
        <v>1</v>
      </c>
      <c r="C4" s="7">
        <v>2</v>
      </c>
      <c r="D4" s="7">
        <v>3</v>
      </c>
      <c r="E4" s="7">
        <v>4</v>
      </c>
      <c r="F4" s="7">
        <v>5</v>
      </c>
      <c r="G4" s="76">
        <v>7</v>
      </c>
      <c r="H4" s="8"/>
      <c r="I4" s="8"/>
    </row>
    <row r="5" spans="1:29" ht="67.5" customHeight="1" thickBot="1" x14ac:dyDescent="0.25">
      <c r="B5" s="71" t="s">
        <v>0</v>
      </c>
      <c r="C5" s="72" t="s">
        <v>1</v>
      </c>
      <c r="D5" s="72" t="s">
        <v>2</v>
      </c>
      <c r="E5" s="72" t="s">
        <v>28</v>
      </c>
      <c r="F5" s="72" t="s">
        <v>14</v>
      </c>
      <c r="G5" s="72" t="s">
        <v>27</v>
      </c>
      <c r="H5" s="72" t="s">
        <v>31</v>
      </c>
      <c r="I5" s="72" t="s">
        <v>19</v>
      </c>
      <c r="J5" s="9"/>
      <c r="K5" s="9"/>
    </row>
    <row r="6" spans="1:29" s="5" customFormat="1" ht="15" customHeight="1" x14ac:dyDescent="0.2">
      <c r="B6" s="67" t="s">
        <v>57</v>
      </c>
      <c r="C6" s="68" t="s">
        <v>49</v>
      </c>
      <c r="D6" s="85" t="s">
        <v>62</v>
      </c>
      <c r="E6" s="46">
        <v>176990</v>
      </c>
      <c r="F6" s="92">
        <v>0.05</v>
      </c>
      <c r="G6" s="83"/>
      <c r="H6" s="69">
        <f t="shared" ref="H6:H9" si="0">G6/E6</f>
        <v>0</v>
      </c>
      <c r="I6" s="70"/>
      <c r="J6" s="43"/>
      <c r="K6" s="43"/>
      <c r="L6" s="10"/>
      <c r="M6" s="11"/>
    </row>
    <row r="7" spans="1:29" s="5" customFormat="1" ht="15" customHeight="1" x14ac:dyDescent="0.2">
      <c r="B7" s="23" t="s">
        <v>57</v>
      </c>
      <c r="C7" s="24" t="s">
        <v>3</v>
      </c>
      <c r="D7" s="85" t="s">
        <v>61</v>
      </c>
      <c r="E7" s="1">
        <v>180990</v>
      </c>
      <c r="F7" s="93"/>
      <c r="G7" s="84"/>
      <c r="H7" s="32">
        <f t="shared" si="0"/>
        <v>0</v>
      </c>
      <c r="I7" s="33"/>
      <c r="J7" s="43"/>
      <c r="K7" s="43"/>
      <c r="L7" s="10"/>
      <c r="M7" s="11"/>
    </row>
    <row r="8" spans="1:29" s="5" customFormat="1" ht="15" customHeight="1" x14ac:dyDescent="0.2">
      <c r="B8" s="23" t="s">
        <v>57</v>
      </c>
      <c r="C8" s="24" t="s">
        <v>63</v>
      </c>
      <c r="D8" s="85" t="s">
        <v>64</v>
      </c>
      <c r="E8" s="1">
        <v>177900</v>
      </c>
      <c r="F8" s="93"/>
      <c r="G8" s="84"/>
      <c r="H8" s="32">
        <f t="shared" si="0"/>
        <v>0</v>
      </c>
      <c r="I8" s="33"/>
      <c r="J8" s="43"/>
      <c r="K8" s="43"/>
      <c r="L8" s="10"/>
      <c r="M8" s="11"/>
    </row>
    <row r="9" spans="1:29" s="5" customFormat="1" ht="15" customHeight="1" x14ac:dyDescent="0.2">
      <c r="B9" s="23" t="s">
        <v>58</v>
      </c>
      <c r="C9" s="24" t="s">
        <v>73</v>
      </c>
      <c r="D9" s="85" t="s">
        <v>74</v>
      </c>
      <c r="E9" s="1">
        <v>262900</v>
      </c>
      <c r="F9" s="93"/>
      <c r="G9" s="84"/>
      <c r="H9" s="32">
        <f t="shared" si="0"/>
        <v>0</v>
      </c>
      <c r="I9" s="33"/>
      <c r="J9" s="43"/>
      <c r="K9" s="43"/>
      <c r="L9" s="10"/>
      <c r="M9" s="11"/>
    </row>
    <row r="10" spans="1:29" s="5" customFormat="1" ht="15" customHeight="1" x14ac:dyDescent="0.2">
      <c r="B10" s="23" t="s">
        <v>58</v>
      </c>
      <c r="C10" s="24" t="s">
        <v>50</v>
      </c>
      <c r="D10" s="85" t="s">
        <v>56</v>
      </c>
      <c r="E10" s="1">
        <v>176900</v>
      </c>
      <c r="F10" s="94"/>
      <c r="G10" s="84"/>
      <c r="H10" s="32">
        <f>G10/E10</f>
        <v>0</v>
      </c>
      <c r="I10" s="33"/>
      <c r="J10" s="78"/>
      <c r="K10" s="43"/>
      <c r="L10" s="10"/>
      <c r="M10" s="11"/>
    </row>
    <row r="11" spans="1:29" s="13" customFormat="1" ht="17.25" customHeight="1" x14ac:dyDescent="0.2">
      <c r="A11" s="12"/>
      <c r="B11" s="97" t="s">
        <v>59</v>
      </c>
      <c r="C11" s="98"/>
      <c r="D11" s="98"/>
      <c r="E11" s="98"/>
      <c r="F11" s="98"/>
      <c r="G11" s="99"/>
      <c r="H11" s="44">
        <f>AVERAGE(H6:H10)</f>
        <v>0</v>
      </c>
      <c r="I11" s="79">
        <f>H11*F6</f>
        <v>0</v>
      </c>
      <c r="J11" s="41"/>
      <c r="K11" s="4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ht="17.25" customHeight="1" x14ac:dyDescent="0.2">
      <c r="B12" s="25" t="s">
        <v>30</v>
      </c>
      <c r="C12" s="24" t="s">
        <v>3</v>
      </c>
      <c r="D12" s="85" t="s">
        <v>26</v>
      </c>
      <c r="E12" s="51">
        <v>179990</v>
      </c>
      <c r="F12" s="102">
        <v>0.45</v>
      </c>
      <c r="G12" s="84"/>
      <c r="H12" s="32">
        <f t="shared" ref="H12:H24" si="1">G12/E12</f>
        <v>0</v>
      </c>
      <c r="I12" s="33"/>
      <c r="J12" s="41"/>
      <c r="K12" s="42"/>
      <c r="L12" s="14"/>
      <c r="M12" s="15"/>
    </row>
    <row r="13" spans="1:29" ht="17.25" customHeight="1" x14ac:dyDescent="0.2">
      <c r="B13" s="25" t="s">
        <v>30</v>
      </c>
      <c r="C13" s="24" t="s">
        <v>3</v>
      </c>
      <c r="D13" s="85" t="s">
        <v>90</v>
      </c>
      <c r="E13" s="51">
        <v>159900</v>
      </c>
      <c r="F13" s="103"/>
      <c r="G13" s="84"/>
      <c r="H13" s="32">
        <f t="shared" si="1"/>
        <v>0</v>
      </c>
      <c r="I13" s="33"/>
      <c r="J13" s="41"/>
      <c r="K13" s="42"/>
      <c r="L13" s="14"/>
      <c r="M13" s="15"/>
    </row>
    <row r="14" spans="1:29" ht="15" customHeight="1" x14ac:dyDescent="0.2">
      <c r="B14" s="25" t="s">
        <v>30</v>
      </c>
      <c r="C14" s="24" t="s">
        <v>4</v>
      </c>
      <c r="D14" s="85" t="s">
        <v>38</v>
      </c>
      <c r="E14" s="1">
        <v>164990</v>
      </c>
      <c r="F14" s="103"/>
      <c r="G14" s="84"/>
      <c r="H14" s="32">
        <f t="shared" si="1"/>
        <v>0</v>
      </c>
      <c r="I14" s="33"/>
      <c r="J14" s="41"/>
      <c r="K14" s="42"/>
      <c r="L14" s="14"/>
      <c r="M14" s="15"/>
    </row>
    <row r="15" spans="1:29" ht="15" customHeight="1" x14ac:dyDescent="0.2">
      <c r="B15" s="25" t="s">
        <v>30</v>
      </c>
      <c r="C15" s="65" t="s">
        <v>23</v>
      </c>
      <c r="D15" s="85" t="s">
        <v>43</v>
      </c>
      <c r="E15" s="58">
        <v>161500</v>
      </c>
      <c r="F15" s="103"/>
      <c r="G15" s="84"/>
      <c r="H15" s="32">
        <f t="shared" si="1"/>
        <v>0</v>
      </c>
      <c r="I15" s="33"/>
    </row>
    <row r="16" spans="1:29" ht="15.75" customHeight="1" x14ac:dyDescent="0.2">
      <c r="B16" s="25" t="s">
        <v>30</v>
      </c>
      <c r="C16" s="31" t="s">
        <v>25</v>
      </c>
      <c r="D16" s="52" t="s">
        <v>81</v>
      </c>
      <c r="E16" s="51">
        <v>175990</v>
      </c>
      <c r="F16" s="103"/>
      <c r="G16" s="84"/>
      <c r="H16" s="32">
        <f t="shared" si="1"/>
        <v>0</v>
      </c>
      <c r="I16" s="33"/>
    </row>
    <row r="17" spans="1:29" ht="15.75" customHeight="1" x14ac:dyDescent="0.2">
      <c r="B17" s="25" t="s">
        <v>30</v>
      </c>
      <c r="C17" s="60" t="s">
        <v>48</v>
      </c>
      <c r="D17" s="52" t="s">
        <v>82</v>
      </c>
      <c r="E17" s="108">
        <v>155888</v>
      </c>
      <c r="F17" s="103"/>
      <c r="G17" s="84"/>
      <c r="H17" s="32">
        <f t="shared" si="1"/>
        <v>0</v>
      </c>
      <c r="I17" s="33"/>
    </row>
    <row r="18" spans="1:29" ht="15.75" customHeight="1" x14ac:dyDescent="0.2">
      <c r="B18" s="25" t="s">
        <v>30</v>
      </c>
      <c r="C18" s="60" t="s">
        <v>48</v>
      </c>
      <c r="D18" s="52" t="s">
        <v>83</v>
      </c>
      <c r="E18" s="51">
        <v>148888</v>
      </c>
      <c r="F18" s="103"/>
      <c r="G18" s="84"/>
      <c r="H18" s="32">
        <f t="shared" si="1"/>
        <v>0</v>
      </c>
      <c r="I18" s="33"/>
    </row>
    <row r="19" spans="1:29" ht="15.75" customHeight="1" x14ac:dyDescent="0.2">
      <c r="B19" s="25" t="s">
        <v>30</v>
      </c>
      <c r="C19" s="60" t="s">
        <v>48</v>
      </c>
      <c r="D19" s="52" t="s">
        <v>70</v>
      </c>
      <c r="E19" s="51">
        <v>156888</v>
      </c>
      <c r="F19" s="103"/>
      <c r="G19" s="84"/>
      <c r="H19" s="32">
        <f t="shared" si="1"/>
        <v>0</v>
      </c>
      <c r="I19" s="33"/>
    </row>
    <row r="20" spans="1:29" ht="15.75" customHeight="1" x14ac:dyDescent="0.2">
      <c r="B20" s="25" t="s">
        <v>30</v>
      </c>
      <c r="C20" s="60" t="s">
        <v>48</v>
      </c>
      <c r="D20" s="52" t="s">
        <v>71</v>
      </c>
      <c r="E20" s="51">
        <v>165888</v>
      </c>
      <c r="F20" s="103"/>
      <c r="G20" s="84"/>
      <c r="H20" s="32">
        <f t="shared" si="1"/>
        <v>0</v>
      </c>
      <c r="I20" s="33"/>
    </row>
    <row r="21" spans="1:29" ht="15" customHeight="1" x14ac:dyDescent="0.2">
      <c r="B21" s="25" t="s">
        <v>30</v>
      </c>
      <c r="C21" s="31" t="s">
        <v>21</v>
      </c>
      <c r="D21" s="60" t="s">
        <v>84</v>
      </c>
      <c r="E21" s="61">
        <v>174990</v>
      </c>
      <c r="F21" s="103"/>
      <c r="G21" s="84"/>
      <c r="H21" s="32">
        <f t="shared" si="1"/>
        <v>0</v>
      </c>
      <c r="I21" s="33"/>
    </row>
    <row r="22" spans="1:29" ht="15" customHeight="1" x14ac:dyDescent="0.2">
      <c r="B22" s="25" t="s">
        <v>30</v>
      </c>
      <c r="C22" s="24" t="s">
        <v>5</v>
      </c>
      <c r="D22" s="27" t="s">
        <v>39</v>
      </c>
      <c r="E22" s="1">
        <v>169900</v>
      </c>
      <c r="F22" s="103"/>
      <c r="G22" s="84"/>
      <c r="H22" s="32">
        <f t="shared" si="1"/>
        <v>0</v>
      </c>
      <c r="I22" s="33"/>
      <c r="J22" s="41"/>
      <c r="K22" s="42"/>
      <c r="L22" s="14"/>
      <c r="M22" s="15"/>
    </row>
    <row r="23" spans="1:29" ht="15" customHeight="1" x14ac:dyDescent="0.2">
      <c r="B23" s="25" t="s">
        <v>30</v>
      </c>
      <c r="C23" s="24" t="s">
        <v>5</v>
      </c>
      <c r="D23" s="27" t="s">
        <v>85</v>
      </c>
      <c r="E23" s="1">
        <v>176990</v>
      </c>
      <c r="F23" s="103"/>
      <c r="G23" s="84"/>
      <c r="H23" s="32">
        <f t="shared" si="1"/>
        <v>0</v>
      </c>
      <c r="I23" s="33"/>
      <c r="J23" s="41"/>
      <c r="K23" s="42"/>
      <c r="L23" s="14"/>
      <c r="M23" s="15"/>
    </row>
    <row r="24" spans="1:29" ht="15" customHeight="1" x14ac:dyDescent="0.2">
      <c r="B24" s="25" t="s">
        <v>30</v>
      </c>
      <c r="C24" s="52" t="s">
        <v>7</v>
      </c>
      <c r="D24" s="53" t="s">
        <v>40</v>
      </c>
      <c r="E24" s="51">
        <v>178990</v>
      </c>
      <c r="F24" s="104"/>
      <c r="G24" s="84"/>
      <c r="H24" s="32">
        <f t="shared" si="1"/>
        <v>0</v>
      </c>
      <c r="I24" s="33"/>
      <c r="J24" s="41"/>
      <c r="K24" s="42"/>
      <c r="L24" s="14"/>
      <c r="M24" s="15"/>
    </row>
    <row r="25" spans="1:29" s="13" customFormat="1" ht="17.25" customHeight="1" x14ac:dyDescent="0.2">
      <c r="A25" s="12"/>
      <c r="B25" s="97" t="s">
        <v>15</v>
      </c>
      <c r="C25" s="98"/>
      <c r="D25" s="98"/>
      <c r="E25" s="98"/>
      <c r="F25" s="98"/>
      <c r="G25" s="99"/>
      <c r="H25" s="44">
        <f>AVERAGE(H12:H24)</f>
        <v>0</v>
      </c>
      <c r="I25" s="79">
        <f>H25*F12</f>
        <v>0</v>
      </c>
      <c r="J25" s="41"/>
      <c r="K25" s="4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spans="1:29" ht="14.25" customHeight="1" x14ac:dyDescent="0.2">
      <c r="B26" s="28" t="s">
        <v>11</v>
      </c>
      <c r="C26" s="65" t="s">
        <v>5</v>
      </c>
      <c r="D26" s="112" t="s">
        <v>92</v>
      </c>
      <c r="E26" s="113">
        <v>129990</v>
      </c>
      <c r="F26" s="105">
        <v>0.3</v>
      </c>
      <c r="G26" s="84"/>
      <c r="H26" s="32">
        <f t="shared" ref="H26:H38" si="2">G26/E26</f>
        <v>0</v>
      </c>
      <c r="I26" s="33"/>
      <c r="J26" s="41"/>
      <c r="K26" s="42"/>
      <c r="L26" s="35"/>
      <c r="M26" s="15"/>
    </row>
    <row r="27" spans="1:29" s="5" customFormat="1" ht="15" customHeight="1" x14ac:dyDescent="0.2">
      <c r="B27" s="28" t="s">
        <v>11</v>
      </c>
      <c r="C27" s="24" t="s">
        <v>3</v>
      </c>
      <c r="D27" s="55" t="s">
        <v>86</v>
      </c>
      <c r="E27" s="1">
        <v>158990</v>
      </c>
      <c r="F27" s="106"/>
      <c r="G27" s="84"/>
      <c r="H27" s="32">
        <f>G27/E27</f>
        <v>0</v>
      </c>
      <c r="I27" s="33"/>
      <c r="J27" s="43"/>
      <c r="K27" s="43"/>
      <c r="L27" s="10"/>
      <c r="M27" s="11"/>
    </row>
    <row r="28" spans="1:29" ht="15" customHeight="1" x14ac:dyDescent="0.2">
      <c r="B28" s="28" t="s">
        <v>11</v>
      </c>
      <c r="C28" s="31" t="s">
        <v>32</v>
      </c>
      <c r="D28" s="36" t="s">
        <v>80</v>
      </c>
      <c r="E28" s="59">
        <v>160990</v>
      </c>
      <c r="F28" s="106"/>
      <c r="G28" s="84"/>
      <c r="H28" s="32">
        <f t="shared" si="2"/>
        <v>0</v>
      </c>
      <c r="I28" s="33"/>
    </row>
    <row r="29" spans="1:29" ht="15" customHeight="1" x14ac:dyDescent="0.2">
      <c r="B29" s="28" t="s">
        <v>11</v>
      </c>
      <c r="C29" s="31" t="s">
        <v>25</v>
      </c>
      <c r="D29" s="36" t="s">
        <v>37</v>
      </c>
      <c r="E29" s="59">
        <v>135990</v>
      </c>
      <c r="F29" s="106"/>
      <c r="G29" s="84"/>
      <c r="H29" s="32">
        <f t="shared" si="2"/>
        <v>0</v>
      </c>
      <c r="I29" s="33"/>
    </row>
    <row r="30" spans="1:29" ht="15" customHeight="1" x14ac:dyDescent="0.2">
      <c r="B30" s="28" t="s">
        <v>11</v>
      </c>
      <c r="C30" s="31" t="s">
        <v>25</v>
      </c>
      <c r="D30" s="36" t="s">
        <v>60</v>
      </c>
      <c r="E30" s="59">
        <v>158990</v>
      </c>
      <c r="F30" s="106"/>
      <c r="G30" s="84"/>
      <c r="H30" s="32">
        <f t="shared" si="2"/>
        <v>0</v>
      </c>
      <c r="I30" s="33"/>
    </row>
    <row r="31" spans="1:29" ht="15" customHeight="1" x14ac:dyDescent="0.2">
      <c r="B31" s="28" t="s">
        <v>11</v>
      </c>
      <c r="C31" s="31" t="s">
        <v>21</v>
      </c>
      <c r="D31" s="62" t="s">
        <v>75</v>
      </c>
      <c r="E31" s="26">
        <v>148990</v>
      </c>
      <c r="F31" s="106"/>
      <c r="G31" s="84"/>
      <c r="H31" s="32">
        <f t="shared" si="2"/>
        <v>0</v>
      </c>
      <c r="I31" s="33"/>
    </row>
    <row r="32" spans="1:29" ht="14.25" customHeight="1" x14ac:dyDescent="0.2">
      <c r="B32" s="28" t="s">
        <v>11</v>
      </c>
      <c r="C32" s="24" t="s">
        <v>48</v>
      </c>
      <c r="D32" s="52" t="s">
        <v>76</v>
      </c>
      <c r="E32" s="1">
        <v>127888</v>
      </c>
      <c r="F32" s="106"/>
      <c r="G32" s="84"/>
      <c r="H32" s="32">
        <f t="shared" si="2"/>
        <v>0</v>
      </c>
      <c r="I32" s="33"/>
      <c r="J32" s="41"/>
      <c r="K32" s="42"/>
      <c r="L32" s="35"/>
      <c r="M32" s="15"/>
    </row>
    <row r="33" spans="1:29" ht="14.25" customHeight="1" x14ac:dyDescent="0.2">
      <c r="B33" s="28" t="s">
        <v>11</v>
      </c>
      <c r="C33" s="24" t="s">
        <v>41</v>
      </c>
      <c r="D33" s="54" t="s">
        <v>79</v>
      </c>
      <c r="E33" s="26">
        <v>159900</v>
      </c>
      <c r="F33" s="106"/>
      <c r="G33" s="84"/>
      <c r="H33" s="32">
        <f t="shared" si="2"/>
        <v>0</v>
      </c>
      <c r="I33" s="33"/>
      <c r="J33" s="41"/>
      <c r="K33" s="42"/>
      <c r="L33" s="35"/>
      <c r="M33" s="15"/>
    </row>
    <row r="34" spans="1:29" ht="14.25" customHeight="1" x14ac:dyDescent="0.2">
      <c r="B34" s="28" t="s">
        <v>11</v>
      </c>
      <c r="C34" s="24" t="s">
        <v>41</v>
      </c>
      <c r="D34" s="54" t="s">
        <v>77</v>
      </c>
      <c r="E34" s="26">
        <v>163900</v>
      </c>
      <c r="F34" s="106"/>
      <c r="G34" s="84"/>
      <c r="H34" s="32">
        <f t="shared" si="2"/>
        <v>0</v>
      </c>
      <c r="I34" s="33"/>
      <c r="J34" s="41"/>
      <c r="K34" s="42"/>
      <c r="L34" s="35"/>
      <c r="M34" s="15"/>
    </row>
    <row r="35" spans="1:29" ht="14.25" customHeight="1" x14ac:dyDescent="0.2">
      <c r="B35" s="28" t="s">
        <v>11</v>
      </c>
      <c r="C35" s="54" t="s">
        <v>35</v>
      </c>
      <c r="D35" s="55" t="s">
        <v>36</v>
      </c>
      <c r="E35" s="56">
        <v>140990</v>
      </c>
      <c r="F35" s="106"/>
      <c r="G35" s="84"/>
      <c r="H35" s="32">
        <f t="shared" si="2"/>
        <v>0</v>
      </c>
      <c r="I35" s="33"/>
      <c r="K35" s="38"/>
      <c r="L35" s="14"/>
      <c r="M35" s="15"/>
    </row>
    <row r="36" spans="1:29" ht="14.25" customHeight="1" x14ac:dyDescent="0.2">
      <c r="B36" s="28" t="s">
        <v>11</v>
      </c>
      <c r="C36" s="54" t="s">
        <v>66</v>
      </c>
      <c r="D36" s="55" t="s">
        <v>68</v>
      </c>
      <c r="E36" s="109">
        <v>166990</v>
      </c>
      <c r="F36" s="106"/>
      <c r="G36" s="84"/>
      <c r="H36" s="32">
        <f t="shared" si="2"/>
        <v>0</v>
      </c>
      <c r="I36" s="33"/>
      <c r="K36" s="38"/>
      <c r="L36" s="14"/>
      <c r="M36" s="15"/>
    </row>
    <row r="37" spans="1:29" ht="14.25" customHeight="1" x14ac:dyDescent="0.2">
      <c r="B37" s="28" t="s">
        <v>11</v>
      </c>
      <c r="C37" s="54" t="s">
        <v>66</v>
      </c>
      <c r="D37" s="55" t="s">
        <v>69</v>
      </c>
      <c r="E37" s="109">
        <v>168990</v>
      </c>
      <c r="F37" s="106"/>
      <c r="G37" s="84"/>
      <c r="H37" s="32">
        <f t="shared" si="2"/>
        <v>0</v>
      </c>
      <c r="I37" s="33"/>
      <c r="K37" s="38"/>
      <c r="L37" s="14"/>
      <c r="M37" s="15"/>
    </row>
    <row r="38" spans="1:29" ht="14.25" customHeight="1" x14ac:dyDescent="0.2">
      <c r="B38" s="28" t="s">
        <v>11</v>
      </c>
      <c r="C38" s="29" t="s">
        <v>7</v>
      </c>
      <c r="D38" s="62" t="s">
        <v>87</v>
      </c>
      <c r="E38" s="26">
        <v>164990</v>
      </c>
      <c r="F38" s="107"/>
      <c r="G38" s="84"/>
      <c r="H38" s="32">
        <f t="shared" si="2"/>
        <v>0</v>
      </c>
      <c r="I38" s="33"/>
      <c r="K38" s="38"/>
    </row>
    <row r="39" spans="1:29" s="13" customFormat="1" ht="17.25" customHeight="1" x14ac:dyDescent="0.2">
      <c r="A39" s="12"/>
      <c r="B39" s="100" t="s">
        <v>18</v>
      </c>
      <c r="C39" s="101"/>
      <c r="D39" s="101"/>
      <c r="E39" s="101"/>
      <c r="F39" s="101"/>
      <c r="G39" s="101"/>
      <c r="H39" s="44">
        <f>AVERAGE(H26:H38)</f>
        <v>0</v>
      </c>
      <c r="I39" s="79">
        <f>H39*F26</f>
        <v>0</v>
      </c>
      <c r="J39" s="12"/>
      <c r="K39" s="38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29" ht="14.25" customHeight="1" x14ac:dyDescent="0.2">
      <c r="B40" s="28" t="s">
        <v>12</v>
      </c>
      <c r="C40" s="29" t="s">
        <v>7</v>
      </c>
      <c r="D40" s="54" t="s">
        <v>88</v>
      </c>
      <c r="E40" s="110">
        <v>195900</v>
      </c>
      <c r="F40" s="89">
        <v>0.05</v>
      </c>
      <c r="G40" s="84"/>
      <c r="H40" s="32">
        <f t="shared" ref="H40:H48" si="3">G40/E40</f>
        <v>0</v>
      </c>
      <c r="I40" s="33"/>
      <c r="K40" s="38"/>
      <c r="L40" s="14"/>
      <c r="M40" s="15"/>
    </row>
    <row r="41" spans="1:29" ht="15" customHeight="1" x14ac:dyDescent="0.2">
      <c r="B41" s="28" t="s">
        <v>12</v>
      </c>
      <c r="C41" s="31" t="s">
        <v>21</v>
      </c>
      <c r="D41" s="54" t="s">
        <v>22</v>
      </c>
      <c r="E41" s="58">
        <v>171500</v>
      </c>
      <c r="F41" s="89"/>
      <c r="G41" s="84"/>
      <c r="H41" s="32">
        <f t="shared" si="3"/>
        <v>0</v>
      </c>
      <c r="I41" s="33"/>
    </row>
    <row r="42" spans="1:29" ht="15" customHeight="1" x14ac:dyDescent="0.2">
      <c r="B42" s="28" t="s">
        <v>12</v>
      </c>
      <c r="C42" s="31" t="s">
        <v>21</v>
      </c>
      <c r="D42" s="54" t="s">
        <v>24</v>
      </c>
      <c r="E42" s="58">
        <v>178990</v>
      </c>
      <c r="F42" s="89"/>
      <c r="G42" s="84"/>
      <c r="H42" s="32">
        <f t="shared" si="3"/>
        <v>0</v>
      </c>
      <c r="I42" s="33"/>
    </row>
    <row r="43" spans="1:29" ht="15" customHeight="1" x14ac:dyDescent="0.2">
      <c r="B43" s="28" t="s">
        <v>12</v>
      </c>
      <c r="C43" s="31" t="s">
        <v>25</v>
      </c>
      <c r="D43" s="54" t="s">
        <v>51</v>
      </c>
      <c r="E43" s="26">
        <v>169990</v>
      </c>
      <c r="F43" s="89"/>
      <c r="G43" s="84"/>
      <c r="H43" s="32">
        <f t="shared" si="3"/>
        <v>0</v>
      </c>
      <c r="I43" s="33"/>
      <c r="K43" s="5"/>
    </row>
    <row r="44" spans="1:29" ht="14.25" customHeight="1" x14ac:dyDescent="0.2">
      <c r="B44" s="28" t="s">
        <v>12</v>
      </c>
      <c r="C44" s="31" t="s">
        <v>25</v>
      </c>
      <c r="D44" s="54" t="s">
        <v>52</v>
      </c>
      <c r="E44" s="26">
        <v>179990</v>
      </c>
      <c r="F44" s="89"/>
      <c r="G44" s="84"/>
      <c r="H44" s="32">
        <f t="shared" si="3"/>
        <v>0</v>
      </c>
      <c r="I44" s="33"/>
      <c r="K44" s="10"/>
      <c r="L44" s="14"/>
      <c r="M44" s="15"/>
    </row>
    <row r="45" spans="1:29" ht="14.25" customHeight="1" x14ac:dyDescent="0.2">
      <c r="B45" s="28" t="s">
        <v>12</v>
      </c>
      <c r="C45" s="29" t="s">
        <v>41</v>
      </c>
      <c r="D45" s="54" t="s">
        <v>78</v>
      </c>
      <c r="E45" s="26">
        <v>179900</v>
      </c>
      <c r="F45" s="89"/>
      <c r="G45" s="84"/>
      <c r="H45" s="32">
        <f t="shared" si="3"/>
        <v>0</v>
      </c>
      <c r="I45" s="33"/>
      <c r="K45" s="10"/>
      <c r="L45" s="14"/>
      <c r="M45" s="15"/>
    </row>
    <row r="46" spans="1:29" ht="14.25" customHeight="1" x14ac:dyDescent="0.2">
      <c r="B46" s="28" t="s">
        <v>12</v>
      </c>
      <c r="C46" s="29" t="s">
        <v>41</v>
      </c>
      <c r="D46" s="54" t="s">
        <v>54</v>
      </c>
      <c r="E46" s="26">
        <v>189990</v>
      </c>
      <c r="F46" s="89"/>
      <c r="G46" s="84"/>
      <c r="H46" s="32">
        <f t="shared" si="3"/>
        <v>0</v>
      </c>
      <c r="I46" s="33"/>
      <c r="K46" s="10"/>
      <c r="L46" s="14"/>
      <c r="M46" s="15"/>
    </row>
    <row r="47" spans="1:29" ht="14.25" customHeight="1" x14ac:dyDescent="0.2">
      <c r="B47" s="28" t="s">
        <v>12</v>
      </c>
      <c r="C47" s="29" t="s">
        <v>41</v>
      </c>
      <c r="D47" s="54" t="s">
        <v>55</v>
      </c>
      <c r="E47" s="26">
        <v>169900</v>
      </c>
      <c r="F47" s="89"/>
      <c r="G47" s="84"/>
      <c r="H47" s="32">
        <f t="shared" si="3"/>
        <v>0</v>
      </c>
      <c r="I47" s="33"/>
      <c r="K47" s="10"/>
      <c r="L47" s="14"/>
      <c r="M47" s="15"/>
    </row>
    <row r="48" spans="1:29" ht="14.25" customHeight="1" x14ac:dyDescent="0.2">
      <c r="B48" s="28" t="s">
        <v>12</v>
      </c>
      <c r="C48" s="29" t="s">
        <v>6</v>
      </c>
      <c r="D48" s="54" t="s">
        <v>13</v>
      </c>
      <c r="E48" s="63">
        <v>184900</v>
      </c>
      <c r="F48" s="89"/>
      <c r="G48" s="84"/>
      <c r="H48" s="32">
        <f t="shared" si="3"/>
        <v>0</v>
      </c>
      <c r="I48" s="33"/>
      <c r="K48" s="10"/>
      <c r="L48" s="14"/>
      <c r="M48" s="15"/>
    </row>
    <row r="49" spans="1:29" s="13" customFormat="1" ht="17.25" customHeight="1" x14ac:dyDescent="0.2">
      <c r="A49" s="12"/>
      <c r="B49" s="100" t="s">
        <v>17</v>
      </c>
      <c r="C49" s="101"/>
      <c r="D49" s="101"/>
      <c r="E49" s="101"/>
      <c r="F49" s="101"/>
      <c r="G49" s="101"/>
      <c r="H49" s="44">
        <f>AVERAGE(H40:H48)</f>
        <v>0</v>
      </c>
      <c r="I49" s="79">
        <f>H49*F40</f>
        <v>0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1:29" ht="14.25" customHeight="1" x14ac:dyDescent="0.2">
      <c r="B50" s="30" t="s">
        <v>10</v>
      </c>
      <c r="C50" s="37" t="s">
        <v>33</v>
      </c>
      <c r="D50" s="62" t="s">
        <v>34</v>
      </c>
      <c r="E50" s="48">
        <v>209900</v>
      </c>
      <c r="F50" s="89">
        <v>0.15</v>
      </c>
      <c r="G50" s="84"/>
      <c r="H50" s="32">
        <f t="shared" ref="H50:H56" si="4">G50/E50</f>
        <v>0</v>
      </c>
      <c r="I50" s="33"/>
      <c r="K50" s="10"/>
      <c r="L50" s="14"/>
      <c r="M50" s="15"/>
    </row>
    <row r="51" spans="1:29" ht="14.25" customHeight="1" x14ac:dyDescent="0.2">
      <c r="B51" s="30" t="s">
        <v>10</v>
      </c>
      <c r="C51" s="29" t="s">
        <v>8</v>
      </c>
      <c r="D51" s="62" t="s">
        <v>9</v>
      </c>
      <c r="E51" s="26">
        <v>204900</v>
      </c>
      <c r="F51" s="89"/>
      <c r="G51" s="84"/>
      <c r="H51" s="32">
        <f t="shared" si="4"/>
        <v>0</v>
      </c>
      <c r="I51" s="33"/>
      <c r="K51" s="5"/>
    </row>
    <row r="52" spans="1:29" ht="14.25" customHeight="1" x14ac:dyDescent="0.2">
      <c r="B52" s="30" t="s">
        <v>10</v>
      </c>
      <c r="C52" s="29" t="s">
        <v>72</v>
      </c>
      <c r="D52" s="62" t="s">
        <v>91</v>
      </c>
      <c r="E52" s="26">
        <v>156999</v>
      </c>
      <c r="F52" s="89"/>
      <c r="G52" s="84"/>
      <c r="H52" s="32">
        <f t="shared" si="4"/>
        <v>0</v>
      </c>
      <c r="I52" s="33"/>
      <c r="J52" s="5"/>
      <c r="K52" s="10"/>
      <c r="L52" s="14"/>
      <c r="M52" s="15"/>
    </row>
    <row r="53" spans="1:29" ht="14.25" customHeight="1" x14ac:dyDescent="0.2">
      <c r="B53" s="30" t="s">
        <v>10</v>
      </c>
      <c r="C53" s="64" t="s">
        <v>42</v>
      </c>
      <c r="D53" s="62" t="s">
        <v>89</v>
      </c>
      <c r="E53" s="111">
        <v>218990</v>
      </c>
      <c r="F53" s="89"/>
      <c r="G53" s="84"/>
      <c r="H53" s="32">
        <f t="shared" si="4"/>
        <v>0</v>
      </c>
      <c r="I53" s="33"/>
      <c r="K53" s="10"/>
      <c r="L53" s="14"/>
      <c r="M53" s="15"/>
    </row>
    <row r="54" spans="1:29" ht="14.25" customHeight="1" x14ac:dyDescent="0.2">
      <c r="B54" s="30" t="s">
        <v>10</v>
      </c>
      <c r="C54" s="64" t="s">
        <v>66</v>
      </c>
      <c r="D54" s="62" t="s">
        <v>67</v>
      </c>
      <c r="E54" s="63">
        <v>174900</v>
      </c>
      <c r="F54" s="89"/>
      <c r="G54" s="84"/>
      <c r="H54" s="32">
        <f t="shared" si="4"/>
        <v>0</v>
      </c>
      <c r="I54" s="33"/>
      <c r="K54" s="10"/>
      <c r="L54" s="14"/>
      <c r="M54" s="15"/>
    </row>
    <row r="55" spans="1:29" ht="14.25" customHeight="1" x14ac:dyDescent="0.2">
      <c r="B55" s="30" t="s">
        <v>10</v>
      </c>
      <c r="C55" s="29" t="s">
        <v>25</v>
      </c>
      <c r="D55" s="54" t="s">
        <v>65</v>
      </c>
      <c r="E55" s="57">
        <v>189990</v>
      </c>
      <c r="F55" s="89"/>
      <c r="G55" s="84"/>
      <c r="H55" s="32">
        <f t="shared" si="4"/>
        <v>0</v>
      </c>
      <c r="I55" s="33"/>
      <c r="K55" s="10"/>
      <c r="L55" s="14"/>
      <c r="M55" s="15"/>
    </row>
    <row r="56" spans="1:29" ht="15" customHeight="1" x14ac:dyDescent="0.2">
      <c r="B56" s="30" t="s">
        <v>10</v>
      </c>
      <c r="C56" s="29" t="s">
        <v>25</v>
      </c>
      <c r="D56" s="54" t="s">
        <v>53</v>
      </c>
      <c r="E56" s="57">
        <v>199900</v>
      </c>
      <c r="F56" s="89"/>
      <c r="G56" s="84"/>
      <c r="H56" s="32">
        <f t="shared" si="4"/>
        <v>0</v>
      </c>
      <c r="I56" s="33"/>
      <c r="K56" s="14"/>
      <c r="L56" s="14"/>
      <c r="M56" s="15"/>
    </row>
    <row r="57" spans="1:29" s="13" customFormat="1" ht="17.25" customHeight="1" thickBot="1" x14ac:dyDescent="0.25">
      <c r="A57" s="12"/>
      <c r="B57" s="95" t="s">
        <v>16</v>
      </c>
      <c r="C57" s="96"/>
      <c r="D57" s="96"/>
      <c r="E57" s="96"/>
      <c r="F57" s="96"/>
      <c r="G57" s="96"/>
      <c r="H57" s="80">
        <f>AVERAGE(H50:H56)</f>
        <v>0</v>
      </c>
      <c r="I57" s="81">
        <f>H57*F50</f>
        <v>0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1:29" ht="16.5" thickBot="1" x14ac:dyDescent="0.25">
      <c r="B58" s="16"/>
      <c r="C58" s="17"/>
      <c r="D58" s="17"/>
      <c r="E58" s="18"/>
      <c r="F58" s="87">
        <f>SUM(F6,F12,F26,F40,F50)</f>
        <v>1</v>
      </c>
      <c r="G58" s="20"/>
      <c r="H58" s="21"/>
      <c r="I58" s="21"/>
    </row>
    <row r="59" spans="1:29" ht="39.75" customHeight="1" thickBot="1" x14ac:dyDescent="0.25">
      <c r="B59" s="47" t="s">
        <v>46</v>
      </c>
      <c r="C59" s="17"/>
      <c r="D59" s="17"/>
      <c r="E59" s="22"/>
      <c r="F59" s="19"/>
      <c r="G59" s="20"/>
      <c r="H59" s="82" t="s">
        <v>20</v>
      </c>
      <c r="I59" s="34">
        <f>I57+I49+I39+I25+I11</f>
        <v>0</v>
      </c>
    </row>
    <row r="60" spans="1:29" x14ac:dyDescent="0.2">
      <c r="B60" s="2" t="s">
        <v>29</v>
      </c>
      <c r="C60" s="17"/>
      <c r="D60" s="17"/>
      <c r="E60" s="18"/>
      <c r="F60" s="2"/>
    </row>
    <row r="61" spans="1:29" x14ac:dyDescent="0.2">
      <c r="C61" s="17"/>
      <c r="D61" s="17"/>
      <c r="E61" s="18"/>
    </row>
    <row r="62" spans="1:29" x14ac:dyDescent="0.2">
      <c r="C62" s="17"/>
      <c r="D62" s="17"/>
      <c r="E62" s="22"/>
    </row>
    <row r="64" spans="1:29" ht="20.25" x14ac:dyDescent="0.2">
      <c r="B64" s="45"/>
    </row>
  </sheetData>
  <sheetProtection selectLockedCells="1"/>
  <protectedRanges>
    <protectedRange password="CC2D" sqref="G12:G24 G6:G10 G26:G57" name="טווח1"/>
  </protectedRanges>
  <autoFilter ref="B5:G60"/>
  <mergeCells count="12">
    <mergeCell ref="B57:G57"/>
    <mergeCell ref="B11:G11"/>
    <mergeCell ref="B25:G25"/>
    <mergeCell ref="B39:G39"/>
    <mergeCell ref="B49:G49"/>
    <mergeCell ref="F12:F24"/>
    <mergeCell ref="F26:F38"/>
    <mergeCell ref="B1:G1"/>
    <mergeCell ref="F40:F48"/>
    <mergeCell ref="H3:I3"/>
    <mergeCell ref="F6:F10"/>
    <mergeCell ref="F50:F56"/>
  </mergeCells>
  <phoneticPr fontId="32" type="noConversion"/>
  <hyperlinks>
    <hyperlink ref="D48" r:id="rId1"/>
    <hyperlink ref="D6" r:id="rId2" display="https://www.auto.co.il/car/21203"/>
    <hyperlink ref="D22" r:id="rId3" display="אלנטרה -  היברידי Premium"/>
    <hyperlink ref="D14" r:id="rId4" display="אוקטביה Ambition TSI 1.5"/>
    <hyperlink ref="D38" r:id="rId5" display="CX-5 EXECUTIVE 2.0"/>
    <hyperlink ref="D41" r:id="rId6"/>
    <hyperlink ref="D42" r:id="rId7"/>
    <hyperlink ref="D51" r:id="rId8"/>
    <hyperlink ref="D27" r:id="rId9" display="https://www.auto.co.il/car/21203"/>
  </hyperlinks>
  <pageMargins left="0.23622047244094491" right="0.23622047244094491" top="0.59055118110236227" bottom="0.59055118110236227" header="0.31496062992125984" footer="0.31496062992125984"/>
  <pageSetup paperSize="9" scale="95" orientation="landscape" horizontalDpi="4294967293" verticalDpi="4294967293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653d3a-ac51-4720-af56-ad263d8f9436">
      <Terms xmlns="http://schemas.microsoft.com/office/infopath/2007/PartnerControls"/>
    </lcf76f155ced4ddcb4097134ff3c332f>
    <TaxCatchAll xmlns="ff05ff85-3d38-40b8-9526-585a8212dd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91A669A68086A4888177E28D820ED7B" ma:contentTypeVersion="18" ma:contentTypeDescription="צור מסמך חדש." ma:contentTypeScope="" ma:versionID="647618035d85adbf901790ea41dba68f">
  <xsd:schema xmlns:xsd="http://www.w3.org/2001/XMLSchema" xmlns:xs="http://www.w3.org/2001/XMLSchema" xmlns:p="http://schemas.microsoft.com/office/2006/metadata/properties" xmlns:ns2="ff05ff85-3d38-40b8-9526-585a8212dd18" xmlns:ns3="66653d3a-ac51-4720-af56-ad263d8f9436" targetNamespace="http://schemas.microsoft.com/office/2006/metadata/properties" ma:root="true" ma:fieldsID="19b5b6c870b5aa2ee432e1a3296605b8" ns2:_="" ns3:_="">
    <xsd:import namespace="ff05ff85-3d38-40b8-9526-585a8212dd18"/>
    <xsd:import namespace="66653d3a-ac51-4720-af56-ad263d8f94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5ff85-3d38-40b8-9526-585a8212dd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735037-45ae-4a8b-8cfa-adb0edd58e20}" ma:internalName="TaxCatchAll" ma:showField="CatchAllData" ma:web="ff05ff85-3d38-40b8-9526-585a8212dd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3d3a-ac51-4720-af56-ad263d8f94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תגיות תמונה" ma:readOnly="false" ma:fieldId="{5cf76f15-5ced-4ddc-b409-7134ff3c332f}" ma:taxonomyMulti="true" ma:sspId="06ddcc11-facf-4811-88af-2ddd734e71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D67FE9-2B45-4F10-BDA7-4F7053AD65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9646FD-987E-44D0-BD60-D777C03B8841}">
  <ds:schemaRefs>
    <ds:schemaRef ds:uri="ff05ff85-3d38-40b8-9526-585a8212dd18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6653d3a-ac51-4720-af56-ad263d8f943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50A0C3-5604-4652-B4D7-98158C07F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5ff85-3d38-40b8-9526-585a8212dd18"/>
    <ds:schemaRef ds:uri="66653d3a-ac51-4720-af56-ad263d8f9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ליסינג</vt:lpstr>
      <vt:lpstr>ליסינג!WPrint_Area_W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USER001</cp:lastModifiedBy>
  <cp:lastPrinted>2024-04-01T06:08:20Z</cp:lastPrinted>
  <dcterms:created xsi:type="dcterms:W3CDTF">2022-05-04T06:48:56Z</dcterms:created>
  <dcterms:modified xsi:type="dcterms:W3CDTF">2026-02-02T14:30:03Z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0x010100191A669A68086A4888177E28D820ED7B</vt:lpwstr>
  </property>
  <property fmtid="{D5CDD505-2E9C-101B-9397-08002B2CF9AE}" pid="3" name="MediaServiceImageTags">
    <vt:lpwstr/>
  </property>
  <property fmtid="{D5CDD505-2E9C-101B-9397-08002B2CF9AE}" pid="4" name="OrgAtt">
    <vt:lpwstr>20;#אגף חוזים, רכש ולוגיסטיקה|cbf3a6d4-dc8f-470b-92d6-b75445a671e3</vt:lpwstr>
  </property>
  <property fmtid="{D5CDD505-2E9C-101B-9397-08002B2CF9AE}" pid="5" name="KeyWords">
    <vt:lpwstr/>
  </property>
  <property fmtid="{D5CDD505-2E9C-101B-9397-08002B2CF9AE}" pid="6" name="_dlc_DocIdItemGuid">
    <vt:lpwstr>dafe2730-06e8-4812-b913-fca83889d33e</vt:lpwstr>
  </property>
</Properties>
</file>